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005454\Desktop\Plano Medico Processo 48675-2023-52\Unimed Seguros\Página Cetesbnet\"/>
    </mc:Choice>
  </mc:AlternateContent>
  <xr:revisionPtr revIDLastSave="0" documentId="13_ncr:1_{CEE8CB2F-521B-423E-8B1A-41E4D33CE331}" xr6:coauthVersionLast="47" xr6:coauthVersionMax="47" xr10:uidLastSave="{00000000-0000-0000-0000-000000000000}"/>
  <workbookProtection workbookAlgorithmName="SHA-512" workbookHashValue="9iMVkProwtOia99hhf3iMsZQ9IwsWx/p6WWVYdqM8v+WKVOcxdYEOWCaufgnEd+ybGqjk+mM2fNvqqbmvcma2g==" workbookSaltValue="R6IdbVf0YOSKE8potol6iA==" workbookSpinCount="100000" lockStructure="1"/>
  <bookViews>
    <workbookView xWindow="-110" yWindow="-110" windowWidth="19420" windowHeight="10420" xr2:uid="{60F7670D-A339-41AC-8DDA-B65CB780A817}"/>
  </bookViews>
  <sheets>
    <sheet name="Simulação Custo Plano de Saúde" sheetId="1" r:id="rId1"/>
    <sheet name="Planilha1" sheetId="2" state="hidden" r:id="rId2"/>
  </sheets>
  <definedNames>
    <definedName name="_xlnm.Print_Area" localSheetId="0">'Simulação Custo Plano de Saúde'!$A$2:$H$34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F25" i="1" l="1"/>
  <c r="F26" i="1"/>
  <c r="F27" i="1"/>
  <c r="F28" i="1"/>
  <c r="F29" i="1"/>
  <c r="F30" i="1"/>
  <c r="F31" i="1"/>
  <c r="J22" i="1"/>
  <c r="K22" i="1"/>
  <c r="L22" i="1"/>
  <c r="J23" i="1"/>
  <c r="K23" i="1"/>
  <c r="L23" i="1"/>
  <c r="J24" i="1"/>
  <c r="K24" i="1"/>
  <c r="L24" i="1"/>
  <c r="J25" i="1"/>
  <c r="K25" i="1"/>
  <c r="L25" i="1"/>
  <c r="J26" i="1"/>
  <c r="K26" i="1"/>
  <c r="L26" i="1"/>
  <c r="J27" i="1"/>
  <c r="K27" i="1"/>
  <c r="L27" i="1"/>
  <c r="J28" i="1"/>
  <c r="K28" i="1"/>
  <c r="L28" i="1"/>
  <c r="J29" i="1"/>
  <c r="K29" i="1"/>
  <c r="L29" i="1"/>
  <c r="J30" i="1"/>
  <c r="K30" i="1"/>
  <c r="L30" i="1"/>
  <c r="J31" i="1"/>
  <c r="K31" i="1"/>
  <c r="L31" i="1"/>
  <c r="J21" i="1"/>
  <c r="K21" i="1"/>
  <c r="L21" i="1"/>
  <c r="E22" i="1"/>
  <c r="E23" i="1"/>
  <c r="E24" i="1"/>
  <c r="E25" i="1"/>
  <c r="E26" i="1"/>
  <c r="E27" i="1"/>
  <c r="E28" i="1"/>
  <c r="E29" i="1"/>
  <c r="E30" i="1"/>
  <c r="E31" i="1"/>
  <c r="E21" i="1"/>
  <c r="F21" i="1" s="1"/>
  <c r="G21" i="1" s="1"/>
  <c r="D22" i="1"/>
  <c r="D23" i="1"/>
  <c r="D24" i="1"/>
  <c r="D25" i="1"/>
  <c r="D26" i="1"/>
  <c r="D27" i="1"/>
  <c r="D28" i="1"/>
  <c r="D29" i="1"/>
  <c r="D30" i="1"/>
  <c r="D31" i="1"/>
  <c r="H31" i="1" s="1"/>
  <c r="D21" i="1"/>
  <c r="C22" i="1"/>
  <c r="C23" i="1"/>
  <c r="C24" i="1"/>
  <c r="F24" i="1" s="1"/>
  <c r="C25" i="1"/>
  <c r="C26" i="1"/>
  <c r="C27" i="1"/>
  <c r="C28" i="1"/>
  <c r="C29" i="1"/>
  <c r="C30" i="1"/>
  <c r="C31" i="1"/>
  <c r="I13" i="1"/>
  <c r="F23" i="1" l="1"/>
  <c r="G23" i="1" s="1"/>
  <c r="F22" i="1"/>
  <c r="G31" i="1"/>
  <c r="H30" i="1"/>
  <c r="G30" i="1"/>
  <c r="G29" i="1"/>
  <c r="H29" i="1"/>
  <c r="H28" i="1"/>
  <c r="G28" i="1"/>
  <c r="G27" i="1"/>
  <c r="H27" i="1"/>
  <c r="G26" i="1"/>
  <c r="H26" i="1"/>
  <c r="G25" i="1"/>
  <c r="H25" i="1"/>
  <c r="G24" i="1"/>
  <c r="H24" i="1"/>
  <c r="J13" i="1"/>
  <c r="H23" i="1" l="1"/>
  <c r="F32" i="1"/>
  <c r="G22" i="1"/>
  <c r="H22" i="1"/>
  <c r="H21" i="1"/>
  <c r="H32" i="1" l="1"/>
  <c r="G32" i="1"/>
</calcChain>
</file>

<file path=xl/sharedStrings.xml><?xml version="1.0" encoding="utf-8"?>
<sst xmlns="http://schemas.openxmlformats.org/spreadsheetml/2006/main" count="48" uniqueCount="44">
  <si>
    <t>ACIMA DE 59</t>
  </si>
  <si>
    <t>ATÉ 18</t>
  </si>
  <si>
    <t>DE 19 A 23</t>
  </si>
  <si>
    <t>DE 24 A 28</t>
  </si>
  <si>
    <t>DE 29 A 33</t>
  </si>
  <si>
    <t>DE 34 A 38</t>
  </si>
  <si>
    <t>DE 39 A 43</t>
  </si>
  <si>
    <t>DE 44 A 48</t>
  </si>
  <si>
    <t>DE 49 A 53</t>
  </si>
  <si>
    <t>DE 54 A 58</t>
  </si>
  <si>
    <t>Total Geral</t>
  </si>
  <si>
    <t xml:space="preserve">QUAT. TOTAL </t>
  </si>
  <si>
    <t xml:space="preserve">FAIXA ETÁRIA </t>
  </si>
  <si>
    <r>
      <rPr>
        <b/>
        <sz val="11"/>
        <color rgb="FFFF0000"/>
        <rFont val="Calibri"/>
        <family val="2"/>
        <scheme val="minor"/>
      </rPr>
      <t xml:space="preserve">Opção 1 </t>
    </r>
    <r>
      <rPr>
        <b/>
        <sz val="11"/>
        <color theme="1"/>
        <rFont val="Calibri"/>
        <family val="2"/>
        <scheme val="minor"/>
      </rPr>
      <t xml:space="preserve">             % SOBRE
SALÁRIO</t>
    </r>
  </si>
  <si>
    <r>
      <rPr>
        <b/>
        <sz val="11"/>
        <color rgb="FFFF0000"/>
        <rFont val="Calibri"/>
        <family val="2"/>
        <scheme val="minor"/>
      </rPr>
      <t>Opção 2</t>
    </r>
    <r>
      <rPr>
        <b/>
        <sz val="11"/>
        <color theme="1"/>
        <rFont val="Calibri"/>
        <family val="2"/>
        <scheme val="minor"/>
      </rPr>
      <t xml:space="preserve">                  % SOBRE
SALÁRIO</t>
    </r>
  </si>
  <si>
    <r>
      <rPr>
        <b/>
        <sz val="11"/>
        <color rgb="FFFF0000"/>
        <rFont val="Calibri"/>
        <family val="2"/>
        <scheme val="minor"/>
      </rPr>
      <t>Opção 2</t>
    </r>
    <r>
      <rPr>
        <b/>
        <sz val="11"/>
        <color theme="1"/>
        <rFont val="Calibri"/>
        <family val="2"/>
        <scheme val="minor"/>
      </rPr>
      <t xml:space="preserve">                 % SOBRE
SALÁRIO</t>
    </r>
  </si>
  <si>
    <t>VL. MÊS</t>
  </si>
  <si>
    <t>Empregado</t>
  </si>
  <si>
    <t>Depedente 1</t>
  </si>
  <si>
    <t>Depedente 2</t>
  </si>
  <si>
    <t>Depedente 3</t>
  </si>
  <si>
    <t>Depedente 4</t>
  </si>
  <si>
    <t>Depedente 5</t>
  </si>
  <si>
    <t>Depedente 6</t>
  </si>
  <si>
    <t>Depedente 7</t>
  </si>
  <si>
    <t>Depedente 8</t>
  </si>
  <si>
    <t>Depedente 9</t>
  </si>
  <si>
    <t>Depedente 10</t>
  </si>
  <si>
    <t xml:space="preserve">Mais de </t>
  </si>
  <si>
    <t>Desconto Total</t>
  </si>
  <si>
    <t>Salário Até</t>
  </si>
  <si>
    <t xml:space="preserve">Salário entre 12000 e </t>
  </si>
  <si>
    <t>VL. DO PLANO ENFERMARIA</t>
  </si>
  <si>
    <t>VL. DO PLANO APARTAMENTO I</t>
  </si>
  <si>
    <t>VL. DO PLANO APARTAMENTO II</t>
  </si>
  <si>
    <t xml:space="preserve"> </t>
  </si>
  <si>
    <t>Selecione a Faixa Etária</t>
  </si>
  <si>
    <t>PLANILHA DE SIMULAÇÃO DOS CUSTOS 
NOVO BENEFÍCIO SAÚDE</t>
  </si>
  <si>
    <t>Enfermaria</t>
  </si>
  <si>
    <t>Apartamento I</t>
  </si>
  <si>
    <t>Apartamento II</t>
  </si>
  <si>
    <t>Custo do Plano de Saúde</t>
  </si>
  <si>
    <t>Esta planilha foi desenvolvida para auxiliar os funcionários no cálculo estimado dos custos relacionados ao novo plano de saúde, incluindo os dependentes, conforme a Decisão de Diretoria 116/2024/A.
Ela permite que cada colaborador insira sua remuneração e a faixa etária de cada beneficiário nos campos em verde para obter uma previsão personalizada dos valores que poderão ser descontados em folha de pagamento para cada padrão de plano de saúde (enfermaria, apartamento I e apartamento II).
Certifique-se de preencher as informações corretamente para obter resultados precisos. Em caso de dúvidas ou inconsistências nos cálculos, procure o Setor de Benefícios - ARAB para esclarecimentos.</t>
  </si>
  <si>
    <r>
      <rPr>
        <b/>
        <sz val="18"/>
        <rFont val="Montserrat"/>
      </rPr>
      <t>Insira sua remuneração</t>
    </r>
    <r>
      <rPr>
        <sz val="11"/>
        <rFont val="Montserrat"/>
      </rPr>
      <t xml:space="preserve">
Salário + Vantagem Pessoal (VP) + Piso Lei 4950-A + Gratificação de Função (GF) + Adicional por Tempo de Serviço (ATS) + Adicional de Periculosidade/Insalubridade.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</si>
</sst>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0.0%"/>
    <numFmt numFmtId="165" formatCode="[$R$-416]\ #,##0.00;\-[$R$-416]\ #,##0.00"/>
    <numFmt numFmtId="166" formatCode="&quot;R$&quot;\ #,##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b/>
      <sz val="9"/>
      <color theme="1"/>
      <name val="Calibri"/>
      <family val="2"/>
      <scheme val="minor"/>
    </font>
    <font>
      <sz val="18"/>
      <color theme="1"/>
      <name val="Calibri"/>
      <family val="2"/>
      <scheme val="minor"/>
    </font>
    <font>
      <sz val="11"/>
      <color theme="1"/>
      <name val="Montserrat"/>
    </font>
    <font>
      <b/>
      <sz val="18"/>
      <name val="Montserrat"/>
    </font>
    <font>
      <i/>
      <sz val="18"/>
      <name val="Montserrat"/>
    </font>
    <font>
      <sz val="18"/>
      <name val="Montserrat"/>
    </font>
    <font>
      <b/>
      <sz val="18"/>
      <color theme="1"/>
      <name val="Montserrat"/>
    </font>
    <font>
      <sz val="18"/>
      <color theme="1"/>
      <name val="Montserrat"/>
    </font>
    <font>
      <b/>
      <sz val="32"/>
      <color theme="1"/>
      <name val="Montserrat"/>
    </font>
    <font>
      <sz val="26"/>
      <name val="Montserrat"/>
    </font>
    <font>
      <sz val="11"/>
      <name val="Montserrat"/>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2" borderId="1" xfId="0" applyFont="1" applyFill="1" applyBorder="1" applyAlignment="1">
      <alignment horizontal="center" vertical="top" wrapText="1"/>
    </xf>
    <xf numFmtId="0" fontId="0" fillId="0" borderId="0" xfId="0"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164" fontId="0" fillId="0" borderId="1" xfId="2" applyNumberFormat="1" applyFont="1" applyBorder="1" applyAlignment="1">
      <alignment horizontal="center" vertical="top" wrapText="1"/>
    </xf>
    <xf numFmtId="43" fontId="1" fillId="3" borderId="1" xfId="1" applyFont="1" applyFill="1" applyBorder="1" applyAlignment="1">
      <alignment vertical="top" wrapText="1"/>
    </xf>
    <xf numFmtId="43" fontId="2" fillId="0" borderId="1" xfId="1" applyFont="1" applyBorder="1" applyAlignment="1">
      <alignment vertical="top" wrapText="1"/>
    </xf>
    <xf numFmtId="43" fontId="0" fillId="0" borderId="0" xfId="0" applyNumberFormat="1" applyAlignment="1">
      <alignment vertical="top" wrapText="1"/>
    </xf>
    <xf numFmtId="43" fontId="0" fillId="0" borderId="0" xfId="1" applyFont="1" applyAlignment="1">
      <alignment vertical="top" wrapText="1"/>
    </xf>
    <xf numFmtId="43" fontId="2" fillId="2" borderId="1" xfId="1" applyFont="1" applyFill="1" applyBorder="1" applyAlignment="1">
      <alignment vertical="top" wrapText="1"/>
    </xf>
    <xf numFmtId="0" fontId="0" fillId="0" borderId="0" xfId="0" applyAlignment="1">
      <alignment horizontal="center" vertical="top" wrapText="1"/>
    </xf>
    <xf numFmtId="0" fontId="0" fillId="0" borderId="0" xfId="0" applyAlignment="1">
      <alignment horizontal="center" vertical="center" wrapText="1"/>
    </xf>
    <xf numFmtId="0" fontId="0" fillId="0" borderId="0" xfId="0" applyAlignment="1">
      <alignment vertical="center" wrapText="1"/>
    </xf>
    <xf numFmtId="166" fontId="2" fillId="0" borderId="1" xfId="3" applyNumberFormat="1" applyFont="1" applyBorder="1" applyAlignment="1">
      <alignment horizontal="center" vertical="top" wrapText="1"/>
    </xf>
    <xf numFmtId="166" fontId="0" fillId="0" borderId="1" xfId="0" applyNumberFormat="1" applyBorder="1" applyAlignment="1">
      <alignment vertical="top" wrapText="1"/>
    </xf>
    <xf numFmtId="0" fontId="5" fillId="2" borderId="1" xfId="0" applyFont="1" applyFill="1" applyBorder="1" applyAlignment="1">
      <alignment horizontal="center" vertical="center" wrapText="1"/>
    </xf>
    <xf numFmtId="0" fontId="0" fillId="4" borderId="0" xfId="0" applyFill="1" applyAlignment="1">
      <alignment vertical="top"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44" fontId="2" fillId="2" borderId="2" xfId="0" applyNumberFormat="1" applyFont="1" applyFill="1" applyBorder="1" applyAlignment="1">
      <alignment horizontal="center" vertical="top" wrapText="1"/>
    </xf>
    <xf numFmtId="43" fontId="2" fillId="2" borderId="2" xfId="1" applyFont="1" applyFill="1" applyBorder="1" applyAlignment="1">
      <alignment horizontal="center" vertical="top" wrapText="1"/>
    </xf>
    <xf numFmtId="43" fontId="2" fillId="2" borderId="2" xfId="1" applyFont="1" applyFill="1" applyBorder="1" applyAlignment="1">
      <alignment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0" borderId="4" xfId="0" applyBorder="1" applyAlignment="1">
      <alignment horizontal="center" vertical="top" wrapText="1"/>
    </xf>
    <xf numFmtId="43" fontId="0" fillId="0" borderId="4" xfId="1" applyFont="1" applyBorder="1" applyAlignment="1">
      <alignment horizontal="center" vertical="top" wrapText="1"/>
    </xf>
    <xf numFmtId="0" fontId="0" fillId="5" borderId="5" xfId="0" applyFill="1" applyBorder="1" applyAlignment="1">
      <alignment vertical="top" wrapText="1"/>
    </xf>
    <xf numFmtId="0" fontId="8" fillId="4" borderId="1" xfId="0" applyFont="1" applyFill="1" applyBorder="1" applyAlignment="1">
      <alignment horizontal="center" vertical="center" wrapText="1"/>
    </xf>
    <xf numFmtId="0" fontId="8" fillId="4" borderId="1" xfId="0" applyFont="1" applyFill="1" applyBorder="1" applyAlignment="1">
      <alignment vertical="top" wrapText="1"/>
    </xf>
    <xf numFmtId="0" fontId="10" fillId="4" borderId="1" xfId="0" applyFont="1" applyFill="1" applyBorder="1" applyAlignment="1">
      <alignment horizontal="center" vertical="top" wrapText="1"/>
    </xf>
    <xf numFmtId="165" fontId="10" fillId="4" borderId="1" xfId="3" applyNumberFormat="1" applyFont="1" applyFill="1" applyBorder="1" applyAlignment="1">
      <alignment horizontal="center" vertical="center" wrapText="1"/>
    </xf>
    <xf numFmtId="0" fontId="10" fillId="4" borderId="0" xfId="0" applyFont="1" applyFill="1" applyAlignment="1">
      <alignment horizontal="center"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4" borderId="6" xfId="0" applyFont="1" applyFill="1" applyBorder="1" applyAlignment="1">
      <alignment vertical="top" wrapText="1"/>
    </xf>
    <xf numFmtId="0" fontId="0" fillId="4" borderId="0" xfId="0" applyFill="1" applyAlignment="1">
      <alignment horizontal="center" vertical="top" wrapText="1"/>
    </xf>
    <xf numFmtId="0" fontId="11" fillId="0" borderId="0" xfId="0" applyFont="1" applyAlignment="1">
      <alignment vertical="top" wrapText="1"/>
    </xf>
    <xf numFmtId="0" fontId="8" fillId="6" borderId="1" xfId="0" applyFont="1" applyFill="1" applyBorder="1" applyAlignment="1">
      <alignment horizontal="center" vertical="center" wrapText="1"/>
    </xf>
    <xf numFmtId="166" fontId="8" fillId="6" borderId="1" xfId="0" applyNumberFormat="1" applyFont="1" applyFill="1" applyBorder="1" applyAlignment="1">
      <alignment horizontal="center" vertical="center" wrapText="1"/>
    </xf>
    <xf numFmtId="0" fontId="8" fillId="6" borderId="1" xfId="0" applyFont="1" applyFill="1" applyBorder="1" applyAlignment="1">
      <alignment vertical="top" wrapText="1"/>
    </xf>
    <xf numFmtId="0" fontId="10" fillId="7" borderId="1" xfId="0" applyFont="1" applyFill="1" applyBorder="1" applyAlignment="1" applyProtection="1">
      <alignment horizontal="center" vertical="top" wrapText="1"/>
      <protection locked="0"/>
    </xf>
    <xf numFmtId="166" fontId="9" fillId="4" borderId="0" xfId="0" applyNumberFormat="1" applyFont="1" applyFill="1" applyAlignment="1">
      <alignment horizontal="center" vertical="center" wrapText="1"/>
    </xf>
    <xf numFmtId="0" fontId="11" fillId="4" borderId="0" xfId="0" applyFont="1" applyFill="1" applyAlignment="1">
      <alignment vertical="top" wrapText="1"/>
    </xf>
    <xf numFmtId="0" fontId="12" fillId="4" borderId="0" xfId="0" applyFont="1" applyFill="1" applyAlignment="1">
      <alignment horizontal="center" vertical="top" wrapText="1"/>
    </xf>
    <xf numFmtId="165" fontId="12" fillId="4" borderId="0" xfId="3" applyNumberFormat="1" applyFont="1" applyFill="1" applyBorder="1" applyAlignment="1" applyProtection="1">
      <alignment horizontal="center" vertical="center" wrapText="1"/>
    </xf>
    <xf numFmtId="0" fontId="12" fillId="0" borderId="0" xfId="0" applyFont="1" applyAlignment="1">
      <alignment horizontal="center" vertical="top" wrapText="1"/>
    </xf>
    <xf numFmtId="43" fontId="12" fillId="0" borderId="0" xfId="1" applyFont="1" applyBorder="1" applyAlignment="1" applyProtection="1">
      <alignment horizontal="center" vertical="top" wrapText="1"/>
    </xf>
    <xf numFmtId="165" fontId="12" fillId="0" borderId="0" xfId="3" applyNumberFormat="1" applyFont="1" applyBorder="1" applyAlignment="1" applyProtection="1">
      <alignment horizontal="center" vertical="center" wrapText="1"/>
    </xf>
    <xf numFmtId="0" fontId="6" fillId="0" borderId="0" xfId="0" applyFont="1" applyAlignment="1">
      <alignment vertical="top" wrapText="1"/>
    </xf>
    <xf numFmtId="0" fontId="6" fillId="0" borderId="0" xfId="0" applyFont="1" applyAlignment="1">
      <alignment horizontal="center" vertical="top" wrapText="1"/>
    </xf>
    <xf numFmtId="43" fontId="6" fillId="0" borderId="0" xfId="1" applyFont="1" applyAlignment="1" applyProtection="1">
      <alignment horizontal="center" vertical="top" wrapText="1"/>
    </xf>
    <xf numFmtId="43" fontId="6" fillId="0" borderId="0" xfId="1" applyFont="1" applyAlignment="1" applyProtection="1">
      <alignment vertical="top" wrapText="1"/>
    </xf>
    <xf numFmtId="0" fontId="7" fillId="4" borderId="0" xfId="0" applyFont="1" applyFill="1" applyAlignment="1">
      <alignment vertical="top" wrapText="1"/>
    </xf>
    <xf numFmtId="0" fontId="15" fillId="6" borderId="0" xfId="0" applyFont="1" applyFill="1" applyAlignment="1">
      <alignment horizontal="center" vertical="center" wrapText="1"/>
    </xf>
    <xf numFmtId="43" fontId="2" fillId="2" borderId="1" xfId="1" applyFont="1" applyFill="1" applyBorder="1" applyAlignment="1">
      <alignment horizontal="center" vertical="top" wrapText="1"/>
    </xf>
    <xf numFmtId="0" fontId="2" fillId="2" borderId="1" xfId="0" applyFont="1" applyFill="1" applyBorder="1" applyAlignment="1">
      <alignment horizontal="center" vertical="top" wrapText="1"/>
    </xf>
    <xf numFmtId="0" fontId="13" fillId="4" borderId="0" xfId="0" applyFont="1" applyFill="1" applyAlignment="1">
      <alignment horizontal="center" vertical="center" wrapText="1"/>
    </xf>
    <xf numFmtId="0" fontId="7" fillId="4" borderId="0" xfId="0" applyFont="1" applyFill="1" applyAlignment="1">
      <alignment horizontal="left" vertical="top" wrapText="1"/>
    </xf>
    <xf numFmtId="166" fontId="14" fillId="7" borderId="7" xfId="0" applyNumberFormat="1" applyFont="1" applyFill="1" applyBorder="1" applyAlignment="1" applyProtection="1">
      <alignment horizontal="center" vertical="center" wrapText="1"/>
      <protection locked="0"/>
    </xf>
    <xf numFmtId="166" fontId="14" fillId="7" borderId="8" xfId="0" applyNumberFormat="1" applyFont="1" applyFill="1" applyBorder="1" applyAlignment="1" applyProtection="1">
      <alignment horizontal="center" vertical="center" wrapText="1"/>
      <protection locked="0"/>
    </xf>
    <xf numFmtId="166" fontId="14" fillId="7" borderId="9" xfId="0" applyNumberFormat="1" applyFont="1" applyFill="1" applyBorder="1" applyAlignment="1" applyProtection="1">
      <alignment horizontal="center" vertical="center" wrapText="1"/>
      <protection locked="0"/>
    </xf>
    <xf numFmtId="166" fontId="8" fillId="6" borderId="1" xfId="0" applyNumberFormat="1" applyFont="1" applyFill="1" applyBorder="1" applyAlignment="1">
      <alignment horizontal="center" vertical="center" wrapText="1"/>
    </xf>
  </cellXfs>
  <cellStyles count="4">
    <cellStyle name="Moeda" xfId="3" builtinId="4"/>
    <cellStyle name="Normal" xfId="0" builtinId="0"/>
    <cellStyle name="Porcentagem" xfId="2" builtinId="5"/>
    <cellStyle name="Vírgula" xfId="1" builtinId="3"/>
  </cellStyles>
  <dxfs count="13">
    <dxf>
      <font>
        <b val="0"/>
        <i val="0"/>
        <strike val="0"/>
        <condense val="0"/>
        <extend val="0"/>
        <outline val="0"/>
        <shadow val="0"/>
        <u val="none"/>
        <vertAlign val="baseline"/>
        <sz val="18"/>
        <color theme="1"/>
        <name val="Montserrat"/>
        <scheme val="none"/>
      </font>
      <numFmt numFmtId="165" formatCode="[$R$-416]\ #,##0.00;\-[$R$-416]\ #,##0.00"/>
      <alignment horizontal="center" vertical="center" textRotation="0" wrapText="1" indent="0" justifyLastLine="0" shrinkToFit="0" readingOrder="0"/>
    </dxf>
    <dxf>
      <font>
        <b val="0"/>
        <i val="0"/>
        <strike val="0"/>
        <condense val="0"/>
        <extend val="0"/>
        <outline val="0"/>
        <shadow val="0"/>
        <u val="none"/>
        <vertAlign val="baseline"/>
        <sz val="18"/>
        <color theme="1"/>
        <name val="Montserrat"/>
        <scheme val="none"/>
      </font>
      <numFmt numFmtId="165" formatCode="[$R$-416]\ #,##0.00;\-[$R$-416]\ #,##0.00"/>
      <alignment horizontal="center" vertical="center" textRotation="0" wrapText="1" indent="0" justifyLastLine="0" shrinkToFit="0" readingOrder="0"/>
    </dxf>
    <dxf>
      <font>
        <b val="0"/>
        <i val="0"/>
        <strike val="0"/>
        <condense val="0"/>
        <extend val="0"/>
        <outline val="0"/>
        <shadow val="0"/>
        <u val="none"/>
        <vertAlign val="baseline"/>
        <sz val="18"/>
        <color theme="1"/>
        <name val="Montserrat"/>
        <scheme val="none"/>
      </font>
      <numFmt numFmtId="165" formatCode="[$R$-416]\ #,##0.00;\-[$R$-416]\ #,##0.00"/>
      <alignment horizontal="center" vertical="center" textRotation="0" wrapText="1" indent="0" justifyLastLine="0" shrinkToFit="0" readingOrder="0"/>
    </dxf>
    <dxf>
      <font>
        <b val="0"/>
        <i val="0"/>
        <strike val="0"/>
        <condense val="0"/>
        <extend val="0"/>
        <outline val="0"/>
        <shadow val="0"/>
        <u val="none"/>
        <vertAlign val="baseline"/>
        <sz val="18"/>
        <color theme="1"/>
        <name val="Montserrat"/>
        <scheme val="none"/>
      </font>
      <alignment horizontal="center" vertical="top" textRotation="0" wrapText="1" indent="0" justifyLastLine="0" shrinkToFit="0" readingOrder="0"/>
    </dxf>
    <dxf>
      <font>
        <b val="0"/>
        <i val="0"/>
        <strike val="0"/>
        <condense val="0"/>
        <extend val="0"/>
        <outline val="0"/>
        <shadow val="0"/>
        <u val="none"/>
        <vertAlign val="baseline"/>
        <sz val="18"/>
        <color theme="1"/>
        <name val="Montserrat"/>
        <scheme val="none"/>
      </font>
      <alignment horizontal="center" vertical="top" textRotation="0" wrapText="1" indent="0" justifyLastLine="0" shrinkToFit="0" readingOrder="0"/>
    </dxf>
    <dxf>
      <font>
        <b val="0"/>
        <i val="0"/>
        <strike val="0"/>
        <condense val="0"/>
        <extend val="0"/>
        <outline val="0"/>
        <shadow val="0"/>
        <u val="none"/>
        <vertAlign val="baseline"/>
        <sz val="18"/>
        <color theme="1"/>
        <name val="Montserrat"/>
        <scheme val="none"/>
      </font>
      <alignment horizontal="center" vertical="top" textRotation="0" wrapText="1" indent="0" justifyLastLine="0" shrinkToFit="0" readingOrder="0"/>
    </dxf>
    <dxf>
      <font>
        <b val="0"/>
        <i val="0"/>
        <strike val="0"/>
        <condense val="0"/>
        <extend val="0"/>
        <outline val="0"/>
        <shadow val="0"/>
        <u val="none"/>
        <vertAlign val="baseline"/>
        <sz val="18"/>
        <color theme="1"/>
        <name val="Montserrat"/>
        <scheme val="none"/>
      </font>
      <alignment horizontal="center" vertical="top" textRotation="0" wrapText="1" indent="0" justifyLastLine="0" shrinkToFit="0" readingOrder="0"/>
      <protection locked="0" hidden="0"/>
    </dxf>
    <dxf>
      <font>
        <b/>
        <i val="0"/>
        <strike val="0"/>
        <condense val="0"/>
        <extend val="0"/>
        <outline val="0"/>
        <shadow val="0"/>
        <u val="none"/>
        <vertAlign val="baseline"/>
        <sz val="18"/>
        <color theme="1"/>
        <name val="Montserrat"/>
        <scheme val="none"/>
      </font>
      <alignment horizontal="general" vertical="top" textRotation="0" wrapText="1" indent="0" justifyLastLine="0" shrinkToFit="0" readingOrder="0"/>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8"/>
        <name val="Montserrat"/>
        <scheme val="none"/>
      </font>
    </dxf>
    <dxf>
      <border outline="0">
        <bottom style="thin">
          <color indexed="64"/>
        </bottom>
      </border>
    </dxf>
    <dxf>
      <font>
        <b/>
        <i val="0"/>
        <strike val="0"/>
        <condense val="0"/>
        <extend val="0"/>
        <outline val="0"/>
        <shadow val="0"/>
        <u val="none"/>
        <vertAlign val="baseline"/>
        <sz val="18"/>
        <color theme="0"/>
        <name val="Montserrat"/>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1169988</xdr:colOff>
      <xdr:row>14</xdr:row>
      <xdr:rowOff>46687</xdr:rowOff>
    </xdr:from>
    <xdr:to>
      <xdr:col>0</xdr:col>
      <xdr:colOff>2183617</xdr:colOff>
      <xdr:row>14</xdr:row>
      <xdr:rowOff>1294463</xdr:rowOff>
    </xdr:to>
    <xdr:pic>
      <xdr:nvPicPr>
        <xdr:cNvPr id="2" name="Imagem 1" descr="Forma&#10;&#10;Descrição gerada automaticamente">
          <a:extLst>
            <a:ext uri="{FF2B5EF4-FFF2-40B4-BE49-F238E27FC236}">
              <a16:creationId xmlns:a16="http://schemas.microsoft.com/office/drawing/2014/main" id="{3128ABA0-D189-66B2-ED3F-34E8A77725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988" y="46687"/>
          <a:ext cx="1013629" cy="124777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466B5C-5A1F-41F9-8688-9A15C4CB0462}" name="Tabela1" displayName="Tabela1" ref="A20:H34" totalsRowShown="0" headerRowDxfId="12" dataDxfId="10" headerRowBorderDxfId="11" tableBorderDxfId="9" totalsRowBorderDxfId="8">
  <tableColumns count="8">
    <tableColumn id="1" xr3:uid="{E58F6600-A7C4-4DAE-9C02-A96836559BAA}" name=" " dataDxfId="7"/>
    <tableColumn id="2" xr3:uid="{13AF7677-A2ED-4108-B886-C81638E92160}" name="Selecione a Faixa Etária" dataDxfId="6"/>
    <tableColumn id="3" xr3:uid="{26D271D4-4600-4A6C-893A-8C1B48E595DB}" name="Salário Até" dataDxfId="5"/>
    <tableColumn id="4" xr3:uid="{3538F50A-3F40-49B5-9C91-F9C4A86FC0E0}" name="Salário entre 12000 e " dataDxfId="4"/>
    <tableColumn id="5" xr3:uid="{1FE7498B-E7DA-4C96-827A-09CC49467C2B}" name="Mais de " dataDxfId="3"/>
    <tableColumn id="6" xr3:uid="{889B9097-90FA-49DD-BD59-FED755F357F7}" name="Enfermaria" dataDxfId="2" dataCellStyle="Moeda"/>
    <tableColumn id="7" xr3:uid="{9E387859-5F59-4FCF-B77C-3B19AC185378}" name="Apartamento I" dataDxfId="1" dataCellStyle="Moeda"/>
    <tableColumn id="8" xr3:uid="{C394F79A-5B8C-41F6-A899-29328A0DE4DB}" name="Apartamento II" dataDxfId="0" dataCellStyle="Moeda"/>
  </tableColumns>
  <tableStyleInfo name="TableStyleLight2"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8D39-70F9-470E-A6CE-6014E027DC90}">
  <dimension ref="A1:XFD58"/>
  <sheetViews>
    <sheetView showGridLines="0" showRowColHeaders="0" tabSelected="1" topLeftCell="A15" zoomScale="70" zoomScaleNormal="70" workbookViewId="0">
      <selection activeCell="B17" sqref="B17:H17"/>
    </sheetView>
  </sheetViews>
  <sheetFormatPr defaultColWidth="0" defaultRowHeight="23.5" zeroHeight="1" x14ac:dyDescent="0.35"/>
  <cols>
    <col min="1" max="1" width="46.453125" style="49" customWidth="1"/>
    <col min="2" max="2" width="35.7265625" style="50" customWidth="1"/>
    <col min="3" max="3" width="35.7265625" style="50" hidden="1" customWidth="1"/>
    <col min="4" max="4" width="35.7265625" style="51" hidden="1" customWidth="1"/>
    <col min="5" max="5" width="35.7265625" style="50" hidden="1" customWidth="1"/>
    <col min="6" max="8" width="35.7265625" style="52" customWidth="1"/>
    <col min="9" max="9" width="12.81640625" style="11" hidden="1"/>
    <col min="10" max="12" width="18.81640625" style="2" hidden="1"/>
    <col min="13" max="16383" width="15.453125" style="2" hidden="1"/>
    <col min="16384" max="16384" width="5.1796875" style="17" hidden="1"/>
  </cols>
  <sheetData>
    <row r="1" spans="1:14 16384:16384" ht="21.65" hidden="1" customHeight="1" x14ac:dyDescent="0.35">
      <c r="A1" s="56" t="s">
        <v>12</v>
      </c>
      <c r="B1" s="56" t="s">
        <v>32</v>
      </c>
      <c r="C1" s="56" t="s">
        <v>33</v>
      </c>
      <c r="D1" s="56" t="s">
        <v>34</v>
      </c>
      <c r="E1" s="56" t="s">
        <v>13</v>
      </c>
      <c r="F1" s="56" t="s">
        <v>14</v>
      </c>
      <c r="G1" s="56" t="s">
        <v>15</v>
      </c>
      <c r="H1" s="56" t="s">
        <v>15</v>
      </c>
      <c r="I1" s="56" t="s">
        <v>11</v>
      </c>
      <c r="J1" s="55" t="s">
        <v>16</v>
      </c>
    </row>
    <row r="2" spans="1:14 16384:16384" ht="21.65" hidden="1" customHeight="1" x14ac:dyDescent="0.35">
      <c r="A2" s="56"/>
      <c r="B2" s="56"/>
      <c r="C2" s="56"/>
      <c r="D2" s="56"/>
      <c r="E2" s="56"/>
      <c r="F2" s="56"/>
      <c r="G2" s="56"/>
      <c r="H2" s="56"/>
      <c r="I2" s="56"/>
      <c r="J2" s="55"/>
    </row>
    <row r="3" spans="1:14 16384:16384" ht="24.65" hidden="1" customHeight="1" x14ac:dyDescent="0.35">
      <c r="A3" s="3" t="s">
        <v>1</v>
      </c>
      <c r="B3" s="14">
        <v>298.41000000000003</v>
      </c>
      <c r="C3" s="14">
        <v>333.91</v>
      </c>
      <c r="D3" s="14">
        <v>398.7</v>
      </c>
      <c r="E3" s="5">
        <v>2E-3</v>
      </c>
      <c r="F3" s="6">
        <v>0.3</v>
      </c>
      <c r="G3" s="6">
        <v>0.4</v>
      </c>
      <c r="H3" s="6">
        <v>0.5</v>
      </c>
      <c r="I3" s="4">
        <v>501</v>
      </c>
      <c r="J3" s="7">
        <v>138681.81</v>
      </c>
      <c r="L3" s="8"/>
      <c r="M3" s="8"/>
      <c r="N3" s="8"/>
    </row>
    <row r="4" spans="1:14 16384:16384" ht="24.65" hidden="1" customHeight="1" x14ac:dyDescent="0.35">
      <c r="A4" s="3" t="s">
        <v>2</v>
      </c>
      <c r="B4" s="14">
        <v>365.25</v>
      </c>
      <c r="C4" s="14">
        <v>408.71</v>
      </c>
      <c r="D4" s="14">
        <v>488</v>
      </c>
      <c r="E4" s="5">
        <v>4.0000000000000001E-3</v>
      </c>
      <c r="F4" s="6">
        <v>0.37</v>
      </c>
      <c r="G4" s="6">
        <v>0.49</v>
      </c>
      <c r="H4" s="6">
        <v>0.61</v>
      </c>
      <c r="I4" s="4">
        <v>157</v>
      </c>
      <c r="J4" s="7">
        <v>53191.6</v>
      </c>
      <c r="L4" s="8"/>
      <c r="M4" s="8"/>
      <c r="N4" s="8"/>
    </row>
    <row r="5" spans="1:14 16384:16384" ht="24.65" hidden="1" customHeight="1" x14ac:dyDescent="0.35">
      <c r="A5" s="3" t="s">
        <v>3</v>
      </c>
      <c r="B5" s="14">
        <v>457.34</v>
      </c>
      <c r="C5" s="14">
        <v>511.75</v>
      </c>
      <c r="D5" s="14">
        <v>611.04999999999995</v>
      </c>
      <c r="E5" s="5">
        <v>6.0000000000000001E-3</v>
      </c>
      <c r="F5" s="6">
        <v>0.46</v>
      </c>
      <c r="G5" s="6">
        <v>0.61</v>
      </c>
      <c r="H5" s="6">
        <v>0.77</v>
      </c>
      <c r="I5" s="4">
        <v>22</v>
      </c>
      <c r="J5" s="7">
        <v>9333.0600000000013</v>
      </c>
      <c r="L5" s="8"/>
      <c r="M5" s="8"/>
      <c r="N5" s="8"/>
    </row>
    <row r="6" spans="1:14 16384:16384" ht="24.65" hidden="1" customHeight="1" x14ac:dyDescent="0.35">
      <c r="A6" s="3" t="s">
        <v>4</v>
      </c>
      <c r="B6" s="14">
        <v>505.38</v>
      </c>
      <c r="C6" s="14">
        <v>565.51</v>
      </c>
      <c r="D6" s="14">
        <v>675.24</v>
      </c>
      <c r="E6" s="5">
        <v>8.0000000000000002E-3</v>
      </c>
      <c r="F6" s="6">
        <v>0.51</v>
      </c>
      <c r="G6" s="6">
        <v>0.68</v>
      </c>
      <c r="H6" s="6">
        <v>0.85</v>
      </c>
      <c r="I6" s="4">
        <v>66</v>
      </c>
      <c r="J6" s="7">
        <v>30940.799999999999</v>
      </c>
      <c r="L6" s="8"/>
      <c r="M6" s="8"/>
      <c r="N6" s="8"/>
    </row>
    <row r="7" spans="1:14 16384:16384" ht="24.65" hidden="1" customHeight="1" x14ac:dyDescent="0.35">
      <c r="A7" s="3" t="s">
        <v>5</v>
      </c>
      <c r="B7" s="14">
        <v>538.29</v>
      </c>
      <c r="C7" s="14">
        <v>602.35</v>
      </c>
      <c r="D7" s="14">
        <v>719.22</v>
      </c>
      <c r="E7" s="5">
        <v>0.01</v>
      </c>
      <c r="F7" s="6">
        <v>0.54</v>
      </c>
      <c r="G7" s="6">
        <v>0.72</v>
      </c>
      <c r="H7" s="6">
        <v>0.9</v>
      </c>
      <c r="I7" s="4">
        <v>229</v>
      </c>
      <c r="J7" s="7">
        <v>114344.28</v>
      </c>
      <c r="L7" s="8"/>
      <c r="M7" s="8"/>
      <c r="N7" s="8"/>
    </row>
    <row r="8" spans="1:14 16384:16384" ht="24.65" hidden="1" customHeight="1" x14ac:dyDescent="0.35">
      <c r="A8" s="3" t="s">
        <v>6</v>
      </c>
      <c r="B8" s="14">
        <v>624.41999999999996</v>
      </c>
      <c r="C8" s="14">
        <v>698.71</v>
      </c>
      <c r="D8" s="14">
        <v>834.28</v>
      </c>
      <c r="E8" s="5">
        <v>1.2E-2</v>
      </c>
      <c r="F8" s="6">
        <v>0.63</v>
      </c>
      <c r="G8" s="6">
        <v>0.84</v>
      </c>
      <c r="H8" s="6">
        <v>1.05</v>
      </c>
      <c r="I8" s="4">
        <v>265</v>
      </c>
      <c r="J8" s="7">
        <v>153490.65000000002</v>
      </c>
      <c r="L8" s="8"/>
      <c r="M8" s="8"/>
      <c r="N8" s="8"/>
    </row>
    <row r="9" spans="1:14 16384:16384" ht="24.65" hidden="1" customHeight="1" x14ac:dyDescent="0.35">
      <c r="A9" s="3" t="s">
        <v>7</v>
      </c>
      <c r="B9" s="14">
        <v>746.44</v>
      </c>
      <c r="C9" s="14">
        <v>835.23</v>
      </c>
      <c r="D9" s="14">
        <v>997.31</v>
      </c>
      <c r="E9" s="5">
        <v>1.4E-2</v>
      </c>
      <c r="F9" s="6">
        <v>0.75</v>
      </c>
      <c r="G9" s="6">
        <v>1</v>
      </c>
      <c r="H9" s="6">
        <v>1.25</v>
      </c>
      <c r="I9" s="4">
        <v>281</v>
      </c>
      <c r="J9" s="7">
        <v>194561.59</v>
      </c>
      <c r="L9" s="8"/>
      <c r="M9" s="8"/>
      <c r="N9" s="8"/>
    </row>
    <row r="10" spans="1:14 16384:16384" ht="24.65" hidden="1" customHeight="1" x14ac:dyDescent="0.35">
      <c r="A10" s="3" t="s">
        <v>8</v>
      </c>
      <c r="B10" s="14">
        <v>895.22</v>
      </c>
      <c r="C10" s="14">
        <v>1001.71</v>
      </c>
      <c r="D10" s="14">
        <v>1196.1099999999999</v>
      </c>
      <c r="E10" s="5">
        <v>1.6E-2</v>
      </c>
      <c r="F10" s="6">
        <v>0.9</v>
      </c>
      <c r="G10" s="6">
        <v>1.2</v>
      </c>
      <c r="H10" s="6">
        <v>1.5</v>
      </c>
      <c r="I10" s="4">
        <v>280</v>
      </c>
      <c r="J10" s="7">
        <v>232514.8</v>
      </c>
      <c r="L10" s="8"/>
      <c r="M10" s="8"/>
      <c r="N10" s="8"/>
    </row>
    <row r="11" spans="1:14 16384:16384" ht="24.65" hidden="1" customHeight="1" x14ac:dyDescent="0.35">
      <c r="A11" s="3" t="s">
        <v>9</v>
      </c>
      <c r="B11" s="14">
        <v>1062.8399999999999</v>
      </c>
      <c r="C11" s="14">
        <v>1189.28</v>
      </c>
      <c r="D11" s="14">
        <v>1420.05</v>
      </c>
      <c r="E11" s="5">
        <v>1.7999999999999999E-2</v>
      </c>
      <c r="F11" s="6">
        <v>1.07</v>
      </c>
      <c r="G11" s="6">
        <v>1.42</v>
      </c>
      <c r="H11" s="6">
        <v>1.78</v>
      </c>
      <c r="I11" s="4">
        <v>303</v>
      </c>
      <c r="J11" s="7">
        <v>298721.64</v>
      </c>
      <c r="L11" s="8"/>
      <c r="M11" s="8"/>
      <c r="N11" s="8"/>
    </row>
    <row r="12" spans="1:14 16384:16384" ht="24.65" hidden="1" customHeight="1" x14ac:dyDescent="0.35">
      <c r="A12" s="3" t="s">
        <v>0</v>
      </c>
      <c r="B12" s="14">
        <v>1790.43</v>
      </c>
      <c r="C12" s="14">
        <v>2003.44</v>
      </c>
      <c r="D12" s="14">
        <v>2392.1799999999998</v>
      </c>
      <c r="E12" s="5">
        <v>0.02</v>
      </c>
      <c r="F12" s="6">
        <v>1.8</v>
      </c>
      <c r="G12" s="6">
        <v>2.4</v>
      </c>
      <c r="H12" s="6">
        <v>3</v>
      </c>
      <c r="I12" s="4">
        <v>1283</v>
      </c>
      <c r="J12" s="7">
        <v>2130793.5699999998</v>
      </c>
      <c r="K12" s="9"/>
      <c r="L12" s="8"/>
      <c r="M12" s="8"/>
      <c r="N12" s="8"/>
    </row>
    <row r="13" spans="1:14 16384:16384" ht="24.65" hidden="1" customHeight="1" thickBot="1" x14ac:dyDescent="0.4">
      <c r="A13" s="18" t="s">
        <v>10</v>
      </c>
      <c r="B13" s="19"/>
      <c r="C13" s="20"/>
      <c r="D13" s="21"/>
      <c r="E13" s="19"/>
      <c r="F13" s="22"/>
      <c r="G13" s="22"/>
      <c r="H13" s="22"/>
      <c r="I13" s="1">
        <f>SUM(I3:I12)</f>
        <v>3387</v>
      </c>
      <c r="J13" s="10">
        <f>SUM(J3:J12)</f>
        <v>3356573.8</v>
      </c>
    </row>
    <row r="14" spans="1:14 16384:16384" ht="29.15" hidden="1" customHeight="1" x14ac:dyDescent="0.35">
      <c r="A14" s="23"/>
      <c r="B14" s="24"/>
      <c r="C14" s="25"/>
      <c r="D14" s="26"/>
      <c r="E14" s="25"/>
      <c r="F14" s="24"/>
      <c r="G14" s="24"/>
      <c r="H14" s="27"/>
    </row>
    <row r="15" spans="1:14 16384:16384" s="2" customFormat="1" ht="106" customHeight="1" x14ac:dyDescent="0.35">
      <c r="A15" s="53"/>
      <c r="B15" s="57" t="s">
        <v>37</v>
      </c>
      <c r="C15" s="57"/>
      <c r="D15" s="57"/>
      <c r="E15" s="57"/>
      <c r="F15" s="57"/>
      <c r="G15" s="57"/>
      <c r="H15" s="57"/>
      <c r="I15" s="11"/>
      <c r="XFD15" s="17"/>
    </row>
    <row r="16" spans="1:14 16384:16384" s="2" customFormat="1" ht="101.15" customHeight="1" thickBot="1" x14ac:dyDescent="0.4">
      <c r="A16" s="58" t="s">
        <v>42</v>
      </c>
      <c r="B16" s="58"/>
      <c r="C16" s="58"/>
      <c r="D16" s="58"/>
      <c r="E16" s="58"/>
      <c r="F16" s="58"/>
      <c r="G16" s="58"/>
      <c r="H16" s="58"/>
      <c r="I16" s="11"/>
      <c r="XFD16" s="17"/>
    </row>
    <row r="17" spans="1:12 16384:16384" ht="111.65" customHeight="1" thickBot="1" x14ac:dyDescent="0.4">
      <c r="A17" s="54" t="s">
        <v>43</v>
      </c>
      <c r="B17" s="59"/>
      <c r="C17" s="60"/>
      <c r="D17" s="60"/>
      <c r="E17" s="60"/>
      <c r="F17" s="60"/>
      <c r="G17" s="60"/>
      <c r="H17" s="61"/>
    </row>
    <row r="18" spans="1:12 16384:16384" ht="50.5" customHeight="1" x14ac:dyDescent="0.35">
      <c r="A18" s="32"/>
      <c r="B18" s="42"/>
      <c r="C18" s="42"/>
      <c r="D18" s="42"/>
      <c r="E18" s="42"/>
      <c r="F18" s="42"/>
      <c r="G18" s="42"/>
      <c r="H18" s="42"/>
    </row>
    <row r="19" spans="1:12 16384:16384" ht="52" customHeight="1" x14ac:dyDescent="0.35">
      <c r="A19" s="32"/>
      <c r="B19" s="42"/>
      <c r="C19" s="42"/>
      <c r="D19" s="42"/>
      <c r="E19" s="42"/>
      <c r="F19" s="62" t="s">
        <v>41</v>
      </c>
      <c r="G19" s="62"/>
      <c r="H19" s="62"/>
    </row>
    <row r="20" spans="1:12 16384:16384" s="13" customFormat="1" ht="70.5" customHeight="1" x14ac:dyDescent="0.35">
      <c r="A20" s="33" t="s">
        <v>35</v>
      </c>
      <c r="B20" s="38" t="s">
        <v>36</v>
      </c>
      <c r="C20" s="28" t="s">
        <v>30</v>
      </c>
      <c r="D20" s="28" t="s">
        <v>31</v>
      </c>
      <c r="E20" s="28" t="s">
        <v>28</v>
      </c>
      <c r="F20" s="38" t="s">
        <v>38</v>
      </c>
      <c r="G20" s="38" t="s">
        <v>39</v>
      </c>
      <c r="H20" s="38" t="s">
        <v>40</v>
      </c>
      <c r="I20" s="12"/>
      <c r="J20" s="16" t="s">
        <v>32</v>
      </c>
      <c r="K20" s="16" t="s">
        <v>33</v>
      </c>
      <c r="L20" s="16" t="s">
        <v>34</v>
      </c>
      <c r="XFD20" s="34"/>
    </row>
    <row r="21" spans="1:12 16384:16384" ht="27.5" x14ac:dyDescent="0.35">
      <c r="A21" s="40" t="s">
        <v>17</v>
      </c>
      <c r="B21" s="41"/>
      <c r="C21" s="30" t="str">
        <f>IF(B21="","",VLOOKUP(B21,$A$1:$J$13,6,FALSE))</f>
        <v/>
      </c>
      <c r="D21" s="30" t="str">
        <f>IF(B21="","",VLOOKUP(B21,$A$1:$J$13,7,FALSE))</f>
        <v/>
      </c>
      <c r="E21" s="30" t="str">
        <f>IF(B21="","",VLOOKUP(B21,$A$1:$J$13,8,FALSE))</f>
        <v/>
      </c>
      <c r="F21" s="31" t="str">
        <f t="shared" ref="F21:F31" si="0">IF(B21="","",IF($B$17&lt;$F$34,$B$17*C21/100,IF($B$17&lt;$G$34,$B$17*D21/100,$B$17*E21/100)))</f>
        <v/>
      </c>
      <c r="G21" s="31" t="str">
        <f>IF(B21="","",F21+(K21-J21))</f>
        <v/>
      </c>
      <c r="H21" s="31" t="str">
        <f>IF(B21="","",F21+(L21-J21))</f>
        <v/>
      </c>
      <c r="J21" s="15" t="str">
        <f>IF(B21="","",VLOOKUP(B21,$A$1:$J$13,2,FALSE))</f>
        <v/>
      </c>
      <c r="K21" s="15" t="str">
        <f>IF(B21="","",VLOOKUP(B21,$A$1:$J$13,3,FALSE))</f>
        <v/>
      </c>
      <c r="L21" s="15" t="str">
        <f>IF(B21="","",VLOOKUP(B21,$A$1:$J$13,4,FALSE))</f>
        <v/>
      </c>
    </row>
    <row r="22" spans="1:12 16384:16384" ht="27.5" x14ac:dyDescent="0.35">
      <c r="A22" s="40" t="s">
        <v>18</v>
      </c>
      <c r="B22" s="41"/>
      <c r="C22" s="30" t="str">
        <f t="shared" ref="C22:C31" si="1">IF(B22="","",VLOOKUP(B22,$A$1:$J$13,6,FALSE))</f>
        <v/>
      </c>
      <c r="D22" s="30" t="str">
        <f t="shared" ref="D22:D31" si="2">IF(B22="","",VLOOKUP(B22,$A$1:$J$13,7,FALSE))</f>
        <v/>
      </c>
      <c r="E22" s="30" t="str">
        <f t="shared" ref="E22:E31" si="3">IF(B22="","",VLOOKUP(B22,$A$1:$J$13,8,FALSE))</f>
        <v/>
      </c>
      <c r="F22" s="31" t="str">
        <f t="shared" si="0"/>
        <v/>
      </c>
      <c r="G22" s="31" t="str">
        <f t="shared" ref="G22:G31" si="4">IF(B22="","",F22+(K22-J22))</f>
        <v/>
      </c>
      <c r="H22" s="31" t="str">
        <f t="shared" ref="H22:H31" si="5">IF(B22="","",F22+(L22-J22))</f>
        <v/>
      </c>
      <c r="J22" s="15" t="str">
        <f t="shared" ref="J22:J31" si="6">IF(B22="","",VLOOKUP(B22,$A$1:$J$13,2,FALSE))</f>
        <v/>
      </c>
      <c r="K22" s="15" t="str">
        <f t="shared" ref="K22:K31" si="7">IF(B22="","",VLOOKUP(B22,$A$1:$J$13,3,FALSE))</f>
        <v/>
      </c>
      <c r="L22" s="15" t="str">
        <f t="shared" ref="L22:L31" si="8">IF(B22="","",VLOOKUP(B22,$A$1:$J$13,4,FALSE))</f>
        <v/>
      </c>
    </row>
    <row r="23" spans="1:12 16384:16384" ht="27.5" x14ac:dyDescent="0.35">
      <c r="A23" s="40" t="s">
        <v>19</v>
      </c>
      <c r="B23" s="41"/>
      <c r="C23" s="30" t="str">
        <f t="shared" si="1"/>
        <v/>
      </c>
      <c r="D23" s="30" t="str">
        <f t="shared" si="2"/>
        <v/>
      </c>
      <c r="E23" s="30" t="str">
        <f t="shared" si="3"/>
        <v/>
      </c>
      <c r="F23" s="31" t="str">
        <f t="shared" si="0"/>
        <v/>
      </c>
      <c r="G23" s="31" t="str">
        <f t="shared" si="4"/>
        <v/>
      </c>
      <c r="H23" s="31" t="str">
        <f t="shared" si="5"/>
        <v/>
      </c>
      <c r="J23" s="15" t="str">
        <f t="shared" si="6"/>
        <v/>
      </c>
      <c r="K23" s="15" t="str">
        <f t="shared" si="7"/>
        <v/>
      </c>
      <c r="L23" s="15" t="str">
        <f t="shared" si="8"/>
        <v/>
      </c>
    </row>
    <row r="24" spans="1:12 16384:16384" ht="27.5" x14ac:dyDescent="0.35">
      <c r="A24" s="40" t="s">
        <v>20</v>
      </c>
      <c r="B24" s="41"/>
      <c r="C24" s="30" t="str">
        <f t="shared" si="1"/>
        <v/>
      </c>
      <c r="D24" s="30" t="str">
        <f t="shared" si="2"/>
        <v/>
      </c>
      <c r="E24" s="30" t="str">
        <f t="shared" si="3"/>
        <v/>
      </c>
      <c r="F24" s="31" t="str">
        <f t="shared" si="0"/>
        <v/>
      </c>
      <c r="G24" s="31" t="str">
        <f t="shared" si="4"/>
        <v/>
      </c>
      <c r="H24" s="31" t="str">
        <f t="shared" si="5"/>
        <v/>
      </c>
      <c r="J24" s="15" t="str">
        <f t="shared" si="6"/>
        <v/>
      </c>
      <c r="K24" s="15" t="str">
        <f t="shared" si="7"/>
        <v/>
      </c>
      <c r="L24" s="15" t="str">
        <f t="shared" si="8"/>
        <v/>
      </c>
    </row>
    <row r="25" spans="1:12 16384:16384" ht="27.5" x14ac:dyDescent="0.35">
      <c r="A25" s="40" t="s">
        <v>21</v>
      </c>
      <c r="B25" s="41"/>
      <c r="C25" s="30" t="str">
        <f t="shared" si="1"/>
        <v/>
      </c>
      <c r="D25" s="30" t="str">
        <f t="shared" si="2"/>
        <v/>
      </c>
      <c r="E25" s="30" t="str">
        <f t="shared" si="3"/>
        <v/>
      </c>
      <c r="F25" s="31" t="str">
        <f t="shared" si="0"/>
        <v/>
      </c>
      <c r="G25" s="31" t="str">
        <f t="shared" si="4"/>
        <v/>
      </c>
      <c r="H25" s="31" t="str">
        <f t="shared" si="5"/>
        <v/>
      </c>
      <c r="J25" s="15" t="str">
        <f t="shared" si="6"/>
        <v/>
      </c>
      <c r="K25" s="15" t="str">
        <f t="shared" si="7"/>
        <v/>
      </c>
      <c r="L25" s="15" t="str">
        <f t="shared" si="8"/>
        <v/>
      </c>
    </row>
    <row r="26" spans="1:12 16384:16384" ht="27.5" x14ac:dyDescent="0.35">
      <c r="A26" s="40" t="s">
        <v>22</v>
      </c>
      <c r="B26" s="41"/>
      <c r="C26" s="30" t="str">
        <f t="shared" si="1"/>
        <v/>
      </c>
      <c r="D26" s="30" t="str">
        <f t="shared" si="2"/>
        <v/>
      </c>
      <c r="E26" s="30" t="str">
        <f t="shared" si="3"/>
        <v/>
      </c>
      <c r="F26" s="31" t="str">
        <f t="shared" si="0"/>
        <v/>
      </c>
      <c r="G26" s="31" t="str">
        <f t="shared" si="4"/>
        <v/>
      </c>
      <c r="H26" s="31" t="str">
        <f t="shared" si="5"/>
        <v/>
      </c>
      <c r="J26" s="15" t="str">
        <f t="shared" si="6"/>
        <v/>
      </c>
      <c r="K26" s="15" t="str">
        <f t="shared" si="7"/>
        <v/>
      </c>
      <c r="L26" s="15" t="str">
        <f t="shared" si="8"/>
        <v/>
      </c>
    </row>
    <row r="27" spans="1:12 16384:16384" ht="27.5" x14ac:dyDescent="0.35">
      <c r="A27" s="40" t="s">
        <v>23</v>
      </c>
      <c r="B27" s="41"/>
      <c r="C27" s="30" t="str">
        <f t="shared" si="1"/>
        <v/>
      </c>
      <c r="D27" s="30" t="str">
        <f t="shared" si="2"/>
        <v/>
      </c>
      <c r="E27" s="30" t="str">
        <f t="shared" si="3"/>
        <v/>
      </c>
      <c r="F27" s="31" t="str">
        <f t="shared" si="0"/>
        <v/>
      </c>
      <c r="G27" s="31" t="str">
        <f t="shared" si="4"/>
        <v/>
      </c>
      <c r="H27" s="31" t="str">
        <f t="shared" si="5"/>
        <v/>
      </c>
      <c r="J27" s="15" t="str">
        <f t="shared" si="6"/>
        <v/>
      </c>
      <c r="K27" s="15" t="str">
        <f t="shared" si="7"/>
        <v/>
      </c>
      <c r="L27" s="15" t="str">
        <f t="shared" si="8"/>
        <v/>
      </c>
    </row>
    <row r="28" spans="1:12 16384:16384" ht="27.5" hidden="1" x14ac:dyDescent="0.35">
      <c r="A28" s="35" t="s">
        <v>24</v>
      </c>
      <c r="B28" s="41"/>
      <c r="C28" s="30" t="str">
        <f t="shared" si="1"/>
        <v/>
      </c>
      <c r="D28" s="30" t="str">
        <f t="shared" si="2"/>
        <v/>
      </c>
      <c r="E28" s="30" t="str">
        <f t="shared" si="3"/>
        <v/>
      </c>
      <c r="F28" s="31" t="str">
        <f t="shared" si="0"/>
        <v/>
      </c>
      <c r="G28" s="31" t="str">
        <f t="shared" si="4"/>
        <v/>
      </c>
      <c r="H28" s="31" t="str">
        <f t="shared" si="5"/>
        <v/>
      </c>
      <c r="J28" s="15" t="str">
        <f t="shared" si="6"/>
        <v/>
      </c>
      <c r="K28" s="15" t="str">
        <f t="shared" si="7"/>
        <v/>
      </c>
      <c r="L28" s="15" t="str">
        <f t="shared" si="8"/>
        <v/>
      </c>
    </row>
    <row r="29" spans="1:12 16384:16384" ht="27.5" hidden="1" x14ac:dyDescent="0.35">
      <c r="A29" s="29" t="s">
        <v>25</v>
      </c>
      <c r="B29" s="41"/>
      <c r="C29" s="30" t="str">
        <f t="shared" si="1"/>
        <v/>
      </c>
      <c r="D29" s="30" t="str">
        <f t="shared" si="2"/>
        <v/>
      </c>
      <c r="E29" s="30" t="str">
        <f t="shared" si="3"/>
        <v/>
      </c>
      <c r="F29" s="31" t="str">
        <f t="shared" si="0"/>
        <v/>
      </c>
      <c r="G29" s="31" t="str">
        <f t="shared" si="4"/>
        <v/>
      </c>
      <c r="H29" s="31" t="str">
        <f t="shared" si="5"/>
        <v/>
      </c>
      <c r="J29" s="15" t="str">
        <f t="shared" si="6"/>
        <v/>
      </c>
      <c r="K29" s="15" t="str">
        <f t="shared" si="7"/>
        <v/>
      </c>
      <c r="L29" s="15" t="str">
        <f t="shared" si="8"/>
        <v/>
      </c>
    </row>
    <row r="30" spans="1:12 16384:16384" ht="27.5" hidden="1" x14ac:dyDescent="0.35">
      <c r="A30" s="29" t="s">
        <v>26</v>
      </c>
      <c r="B30" s="41"/>
      <c r="C30" s="30" t="str">
        <f t="shared" si="1"/>
        <v/>
      </c>
      <c r="D30" s="30" t="str">
        <f t="shared" si="2"/>
        <v/>
      </c>
      <c r="E30" s="30" t="str">
        <f t="shared" si="3"/>
        <v/>
      </c>
      <c r="F30" s="31" t="str">
        <f t="shared" si="0"/>
        <v/>
      </c>
      <c r="G30" s="31" t="str">
        <f t="shared" si="4"/>
        <v/>
      </c>
      <c r="H30" s="31" t="str">
        <f t="shared" si="5"/>
        <v/>
      </c>
      <c r="J30" s="15" t="str">
        <f t="shared" si="6"/>
        <v/>
      </c>
      <c r="K30" s="15" t="str">
        <f t="shared" si="7"/>
        <v/>
      </c>
      <c r="L30" s="15" t="str">
        <f t="shared" si="8"/>
        <v/>
      </c>
    </row>
    <row r="31" spans="1:12 16384:16384" ht="27.5" hidden="1" x14ac:dyDescent="0.35">
      <c r="A31" s="29" t="s">
        <v>27</v>
      </c>
      <c r="B31" s="41"/>
      <c r="C31" s="30" t="str">
        <f t="shared" si="1"/>
        <v/>
      </c>
      <c r="D31" s="30" t="str">
        <f t="shared" si="2"/>
        <v/>
      </c>
      <c r="E31" s="30" t="str">
        <f t="shared" si="3"/>
        <v/>
      </c>
      <c r="F31" s="31" t="str">
        <f t="shared" si="0"/>
        <v/>
      </c>
      <c r="G31" s="31" t="str">
        <f t="shared" si="4"/>
        <v/>
      </c>
      <c r="H31" s="31" t="str">
        <f t="shared" si="5"/>
        <v/>
      </c>
      <c r="J31" s="15" t="str">
        <f t="shared" si="6"/>
        <v/>
      </c>
      <c r="K31" s="15" t="str">
        <f t="shared" si="7"/>
        <v/>
      </c>
      <c r="L31" s="15" t="str">
        <f t="shared" si="8"/>
        <v/>
      </c>
    </row>
    <row r="32" spans="1:12 16384:16384" ht="27.5" x14ac:dyDescent="0.35">
      <c r="A32" s="37"/>
      <c r="B32" s="38" t="s">
        <v>29</v>
      </c>
      <c r="C32" s="38"/>
      <c r="D32" s="38"/>
      <c r="E32" s="38"/>
      <c r="F32" s="39" t="str">
        <f>IF($B$17="","",SUM(F21:F31))</f>
        <v/>
      </c>
      <c r="G32" s="39" t="str">
        <f t="shared" ref="G32:H32" si="9">IF($B$17="","",SUM(G21:G31))</f>
        <v/>
      </c>
      <c r="H32" s="39" t="str">
        <f t="shared" si="9"/>
        <v/>
      </c>
    </row>
    <row r="33" spans="1:9" s="17" customFormat="1" ht="27.5" x14ac:dyDescent="0.35">
      <c r="A33" s="43"/>
      <c r="B33" s="44"/>
      <c r="C33" s="44"/>
      <c r="D33" s="44"/>
      <c r="E33" s="44"/>
      <c r="F33" s="45"/>
      <c r="G33" s="45"/>
      <c r="H33" s="45"/>
      <c r="I33" s="36"/>
    </row>
    <row r="34" spans="1:9" s="2" customFormat="1" ht="27.5" hidden="1" x14ac:dyDescent="0.35">
      <c r="A34" s="37"/>
      <c r="B34" s="46"/>
      <c r="C34" s="46"/>
      <c r="D34" s="47"/>
      <c r="E34" s="46"/>
      <c r="F34" s="48">
        <v>12000</v>
      </c>
      <c r="G34" s="48">
        <v>22000</v>
      </c>
      <c r="H34" s="48"/>
      <c r="I34" s="11"/>
    </row>
    <row r="35" spans="1:9" s="2" customFormat="1" hidden="1" x14ac:dyDescent="0.35">
      <c r="A35" s="49"/>
      <c r="B35" s="50"/>
      <c r="C35" s="50"/>
      <c r="D35" s="51"/>
      <c r="E35" s="50"/>
      <c r="F35" s="52"/>
      <c r="G35" s="52"/>
      <c r="H35" s="52"/>
      <c r="I35" s="11"/>
    </row>
    <row r="36" spans="1:9" s="2" customFormat="1" hidden="1" x14ac:dyDescent="0.35">
      <c r="A36" s="49"/>
      <c r="B36" s="50"/>
      <c r="C36" s="50"/>
      <c r="D36" s="51"/>
      <c r="E36" s="50"/>
      <c r="F36" s="52"/>
      <c r="G36" s="52"/>
      <c r="H36" s="52"/>
      <c r="I36" s="11"/>
    </row>
    <row r="37" spans="1:9" s="2" customFormat="1" hidden="1" x14ac:dyDescent="0.35">
      <c r="A37" s="49"/>
      <c r="B37" s="50"/>
      <c r="C37" s="50"/>
      <c r="D37" s="51"/>
      <c r="E37" s="50"/>
      <c r="F37" s="52"/>
      <c r="G37" s="52"/>
      <c r="H37" s="52"/>
      <c r="I37" s="11"/>
    </row>
    <row r="38" spans="1:9" s="2" customFormat="1" hidden="1" x14ac:dyDescent="0.35">
      <c r="A38" s="49"/>
      <c r="B38" s="50"/>
      <c r="C38" s="50"/>
      <c r="D38" s="51"/>
      <c r="E38" s="50"/>
      <c r="F38" s="52"/>
      <c r="G38" s="52"/>
      <c r="H38" s="52"/>
      <c r="I38" s="11"/>
    </row>
    <row r="39" spans="1:9" s="2" customFormat="1" hidden="1" x14ac:dyDescent="0.35">
      <c r="A39" s="49"/>
      <c r="B39" s="50"/>
      <c r="C39" s="50"/>
      <c r="D39" s="51"/>
      <c r="E39" s="50"/>
      <c r="F39" s="52"/>
      <c r="G39" s="52"/>
      <c r="H39" s="52"/>
      <c r="I39" s="11"/>
    </row>
    <row r="40" spans="1:9" s="2" customFormat="1" hidden="1" x14ac:dyDescent="0.35">
      <c r="A40" s="49"/>
      <c r="B40" s="50"/>
      <c r="C40" s="50"/>
      <c r="D40" s="51"/>
      <c r="E40" s="50"/>
      <c r="F40" s="52"/>
      <c r="G40" s="52"/>
      <c r="H40" s="52"/>
      <c r="I40" s="11"/>
    </row>
    <row r="41" spans="1:9" s="2" customFormat="1" hidden="1" x14ac:dyDescent="0.35">
      <c r="A41" s="49"/>
      <c r="B41" s="50"/>
      <c r="C41" s="50"/>
      <c r="D41" s="51"/>
      <c r="E41" s="50"/>
      <c r="F41" s="52"/>
      <c r="G41" s="52"/>
      <c r="H41" s="52"/>
      <c r="I41" s="11"/>
    </row>
    <row r="42" spans="1:9" s="2" customFormat="1" hidden="1" x14ac:dyDescent="0.35">
      <c r="A42" s="49"/>
      <c r="B42" s="50"/>
      <c r="C42" s="50"/>
      <c r="D42" s="51"/>
      <c r="E42" s="50"/>
      <c r="F42" s="52"/>
      <c r="G42" s="52"/>
      <c r="H42" s="52"/>
      <c r="I42" s="11"/>
    </row>
    <row r="43" spans="1:9" s="2" customFormat="1" hidden="1" x14ac:dyDescent="0.35">
      <c r="A43" s="49"/>
      <c r="B43" s="50"/>
      <c r="C43" s="50"/>
      <c r="D43" s="51"/>
      <c r="E43" s="50"/>
      <c r="F43" s="52"/>
      <c r="G43" s="52"/>
      <c r="H43" s="52"/>
      <c r="I43" s="11"/>
    </row>
    <row r="44" spans="1:9" s="2" customFormat="1" hidden="1" x14ac:dyDescent="0.35">
      <c r="A44" s="49"/>
      <c r="B44" s="50"/>
      <c r="C44" s="50"/>
      <c r="D44" s="51"/>
      <c r="E44" s="50"/>
      <c r="F44" s="52"/>
      <c r="G44" s="52"/>
      <c r="H44" s="52"/>
      <c r="I44" s="11"/>
    </row>
    <row r="45" spans="1:9" s="2" customFormat="1" hidden="1" x14ac:dyDescent="0.35">
      <c r="A45" s="49"/>
      <c r="B45" s="50"/>
      <c r="C45" s="50"/>
      <c r="D45" s="51"/>
      <c r="E45" s="50"/>
      <c r="F45" s="52"/>
      <c r="G45" s="52"/>
      <c r="H45" s="52"/>
      <c r="I45" s="11"/>
    </row>
    <row r="46" spans="1:9" s="2" customFormat="1" hidden="1" x14ac:dyDescent="0.35">
      <c r="A46" s="49"/>
      <c r="B46" s="50"/>
      <c r="C46" s="50"/>
      <c r="D46" s="51"/>
      <c r="E46" s="50"/>
      <c r="F46" s="52"/>
      <c r="G46" s="52"/>
      <c r="H46" s="52"/>
      <c r="I46" s="11"/>
    </row>
    <row r="47" spans="1:9" s="2" customFormat="1" hidden="1" x14ac:dyDescent="0.35">
      <c r="A47" s="49"/>
      <c r="B47" s="50"/>
      <c r="C47" s="50"/>
      <c r="D47" s="51"/>
      <c r="E47" s="50"/>
      <c r="F47" s="52"/>
      <c r="G47" s="52"/>
      <c r="H47" s="52"/>
      <c r="I47" s="11"/>
    </row>
    <row r="48" spans="1:9" s="2" customFormat="1" hidden="1" x14ac:dyDescent="0.35">
      <c r="A48" s="49"/>
      <c r="B48" s="50"/>
      <c r="C48" s="50"/>
      <c r="D48" s="51"/>
      <c r="E48" s="50"/>
      <c r="F48" s="52"/>
      <c r="G48" s="52"/>
      <c r="H48" s="52"/>
      <c r="I48" s="11"/>
    </row>
    <row r="49" spans="1:8" s="2" customFormat="1" ht="14.5" hidden="1" x14ac:dyDescent="0.35"/>
    <row r="50" spans="1:8" s="2" customFormat="1" ht="14.5" hidden="1" x14ac:dyDescent="0.35"/>
    <row r="51" spans="1:8" s="2" customFormat="1" ht="14.5" hidden="1" x14ac:dyDescent="0.35"/>
    <row r="52" spans="1:8" s="2" customFormat="1" ht="14.5" hidden="1" x14ac:dyDescent="0.35"/>
    <row r="53" spans="1:8" s="2" customFormat="1" hidden="1" x14ac:dyDescent="0.35">
      <c r="A53" s="49"/>
      <c r="B53" s="50"/>
      <c r="C53" s="50"/>
      <c r="D53" s="51"/>
      <c r="E53" s="50"/>
      <c r="F53" s="52"/>
      <c r="G53" s="52"/>
      <c r="H53" s="52"/>
    </row>
    <row r="54" spans="1:8" s="2" customFormat="1" hidden="1" x14ac:dyDescent="0.35">
      <c r="A54" s="49"/>
      <c r="B54" s="50"/>
      <c r="C54" s="50"/>
      <c r="D54" s="51"/>
      <c r="E54" s="50"/>
      <c r="F54" s="52"/>
      <c r="G54" s="52"/>
      <c r="H54" s="52"/>
    </row>
    <row r="55" spans="1:8" s="2" customFormat="1" hidden="1" x14ac:dyDescent="0.35">
      <c r="A55" s="49"/>
      <c r="B55" s="50"/>
      <c r="C55" s="50"/>
      <c r="D55" s="51"/>
      <c r="E55" s="50"/>
      <c r="F55" s="52"/>
      <c r="G55" s="52"/>
      <c r="H55" s="52"/>
    </row>
    <row r="56" spans="1:8" s="2" customFormat="1" hidden="1" x14ac:dyDescent="0.35">
      <c r="A56" s="49"/>
      <c r="B56" s="50"/>
      <c r="C56" s="50"/>
      <c r="D56" s="51"/>
      <c r="E56" s="50"/>
      <c r="F56" s="52"/>
      <c r="G56" s="52"/>
      <c r="H56" s="52"/>
    </row>
    <row r="57" spans="1:8" s="2" customFormat="1" hidden="1" x14ac:dyDescent="0.35">
      <c r="A57" s="49"/>
      <c r="B57" s="50"/>
      <c r="C57" s="50"/>
      <c r="D57" s="51"/>
      <c r="E57" s="50"/>
      <c r="F57" s="52"/>
      <c r="G57" s="52"/>
      <c r="H57" s="52"/>
    </row>
    <row r="58" spans="1:8" s="2" customFormat="1" hidden="1" x14ac:dyDescent="0.35">
      <c r="A58" s="49"/>
      <c r="B58" s="50"/>
      <c r="C58" s="50"/>
      <c r="D58" s="51"/>
      <c r="E58" s="50"/>
      <c r="F58" s="52"/>
      <c r="G58" s="52"/>
      <c r="H58" s="52"/>
    </row>
  </sheetData>
  <sheetProtection algorithmName="SHA-512" hashValue="bwggAt5Vd71XPUijPUj7XtPPfRvM5g5iYPjhplaTj90Jk3CwtZ4nAej+Y16uLPoCzCj5haius5eSr13Ucy3YfA==" saltValue="mKxFWascvw5abajxMaMduQ==" spinCount="100000" sheet="1" objects="1" scenarios="1"/>
  <mergeCells count="14">
    <mergeCell ref="B15:H15"/>
    <mergeCell ref="A16:H16"/>
    <mergeCell ref="B17:H17"/>
    <mergeCell ref="F19:H19"/>
    <mergeCell ref="C1:C2"/>
    <mergeCell ref="D1:D2"/>
    <mergeCell ref="J1:J2"/>
    <mergeCell ref="A1:A2"/>
    <mergeCell ref="I1:I2"/>
    <mergeCell ref="B1:B2"/>
    <mergeCell ref="E1:E2"/>
    <mergeCell ref="F1:F2"/>
    <mergeCell ref="H1:H2"/>
    <mergeCell ref="G1:G2"/>
  </mergeCells>
  <phoneticPr fontId="4" type="noConversion"/>
  <dataValidations count="1">
    <dataValidation type="list" allowBlank="1" showInputMessage="1" showErrorMessage="1" sqref="B21:B31" xr:uid="{02229BFF-6E75-40CB-9E8C-6DDEDB29FA36}">
      <formula1>$A$3:$A$12</formula1>
    </dataValidation>
  </dataValidations>
  <printOptions horizontalCentered="1"/>
  <pageMargins left="0.31496062992125984" right="0.31496062992125984" top="0.78740157480314965" bottom="0.78740157480314965" header="0.31496062992125984" footer="0.31496062992125984"/>
  <pageSetup paperSize="9" orientation="landscape" r:id="rId1"/>
  <colBreaks count="1" manualBreakCount="1">
    <brk id="3" min="1" max="33"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8DC6-205D-44EF-8582-BC1421CF3EC3}">
  <dimension ref="A1"/>
  <sheetViews>
    <sheetView workbookViewId="0"/>
  </sheetViews>
  <sheetFormatPr defaultRowHeight="14.5" x14ac:dyDescent="0.3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Simulação Custo Plano de Saúde</vt:lpstr>
      <vt:lpstr>Planilha1</vt:lpstr>
      <vt:lpstr>'Simulação Custo Plano de Saúde'!Area_de_impressao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Armando Tortella</dc:creator>
  <cp:lastModifiedBy>Andrea Cristina Grillo        </cp:lastModifiedBy>
  <cp:lastPrinted>2024-06-05T14:37:52Z</cp:lastPrinted>
  <dcterms:created xsi:type="dcterms:W3CDTF">2023-10-26T17:25:28Z</dcterms:created>
  <dcterms:modified xsi:type="dcterms:W3CDTF">2025-01-20T12:57:23Z</dcterms:modified>
</cp:coreProperties>
</file>